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0" windowWidth="9975" windowHeight="813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J30" i="1"/>
  <c r="J33"/>
  <c r="J38"/>
  <c r="J31"/>
  <c r="J32"/>
  <c r="J34"/>
  <c r="J35"/>
  <c r="J36"/>
  <c r="J37"/>
  <c r="K24"/>
  <c r="K17"/>
  <c r="K18"/>
  <c r="K19"/>
  <c r="K20"/>
  <c r="K21"/>
  <c r="K22"/>
  <c r="K23"/>
  <c r="K16"/>
  <c r="J24"/>
  <c r="J17"/>
  <c r="J18"/>
  <c r="J19"/>
  <c r="J20"/>
  <c r="J21"/>
  <c r="J22"/>
  <c r="J23"/>
  <c r="J16"/>
  <c r="F37"/>
  <c r="F36"/>
  <c r="F35"/>
  <c r="F34"/>
  <c r="F33"/>
  <c r="F32"/>
  <c r="F31"/>
  <c r="F30"/>
  <c r="F29"/>
  <c r="G23"/>
  <c r="F23"/>
  <c r="G22"/>
  <c r="F22"/>
  <c r="G21"/>
  <c r="F21"/>
  <c r="G20"/>
  <c r="F20"/>
  <c r="G19"/>
  <c r="F19"/>
  <c r="G18"/>
  <c r="F18"/>
  <c r="G17"/>
  <c r="F17"/>
  <c r="G16"/>
  <c r="F16"/>
</calcChain>
</file>

<file path=xl/sharedStrings.xml><?xml version="1.0" encoding="utf-8"?>
<sst xmlns="http://schemas.openxmlformats.org/spreadsheetml/2006/main" count="32" uniqueCount="22">
  <si>
    <t xml:space="preserve">Honorarios </t>
  </si>
  <si>
    <t>Un árbitro</t>
  </si>
  <si>
    <t>Más de un árbitro</t>
  </si>
  <si>
    <t xml:space="preserve"> </t>
  </si>
  <si>
    <t>en adelante</t>
  </si>
  <si>
    <t>ilimitado</t>
  </si>
  <si>
    <t>Tasa Administrativa</t>
  </si>
  <si>
    <t>Máximo(%)</t>
  </si>
  <si>
    <t>(valores acumulativos)</t>
  </si>
  <si>
    <t>*</t>
  </si>
  <si>
    <t>TASA ARBITRAL</t>
  </si>
  <si>
    <t>TASA ADMINISTRATIVA</t>
  </si>
  <si>
    <t>** Hasta RD$300,000.00 el arbitraje se conocerá de acuerdo al procedimiento de arbitraje  de baja cuantía</t>
  </si>
  <si>
    <t>Monto del Litigio(RD$)</t>
  </si>
  <si>
    <t>* En este caso no se calcula en base a por ciento, pues esta es la tarifa mínima de un árbitro</t>
  </si>
  <si>
    <t>TARIFA SERVICIO ARBITRAJE Y OTROS METODOS ALTERNATIVOS DE SOLUCION DE CONFLICTOS</t>
  </si>
  <si>
    <t>Valor</t>
  </si>
  <si>
    <t>Entre valor caso (si es entre rangos)</t>
  </si>
  <si>
    <t>Tasa Arbitral (RD$)</t>
  </si>
  <si>
    <t>Cada árbitro si más de uno</t>
  </si>
  <si>
    <t>La Conciliación y la Mediación se calcula el 50% del monto a pagar correspondiente a un arbitraje</t>
  </si>
  <si>
    <t>*Solo llene las celdas del color azul, el resto tiene fórmula y se calcula automáticamente.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</si>
</sst>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%"/>
  </numFmts>
  <fonts count="1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20"/>
      <color theme="1"/>
      <name val="Sigroom"/>
    </font>
    <font>
      <sz val="9"/>
      <name val="Arial"/>
      <family val="2"/>
    </font>
    <font>
      <b/>
      <sz val="9"/>
      <name val="Arial"/>
      <family val="2"/>
    </font>
    <font>
      <b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3" borderId="8" xfId="0" applyNumberFormat="1" applyFont="1" applyFill="1" applyBorder="1" applyAlignment="1">
      <alignment horizontal="center"/>
    </xf>
    <xf numFmtId="43" fontId="5" fillId="3" borderId="14" xfId="1" applyFont="1" applyFill="1" applyBorder="1" applyAlignment="1">
      <alignment horizontal="right"/>
    </xf>
    <xf numFmtId="43" fontId="5" fillId="3" borderId="15" xfId="1" applyFont="1" applyFill="1" applyBorder="1" applyAlignment="1">
      <alignment horizontal="right"/>
    </xf>
    <xf numFmtId="43" fontId="5" fillId="3" borderId="19" xfId="1" applyFont="1" applyFill="1" applyBorder="1" applyAlignment="1">
      <alignment horizontal="right"/>
    </xf>
    <xf numFmtId="43" fontId="5" fillId="3" borderId="4" xfId="1" applyFont="1" applyFill="1" applyBorder="1" applyAlignment="1">
      <alignment horizontal="right"/>
    </xf>
    <xf numFmtId="43" fontId="5" fillId="3" borderId="22" xfId="1" applyFont="1" applyFill="1" applyBorder="1" applyAlignment="1">
      <alignment horizontal="center"/>
    </xf>
    <xf numFmtId="43" fontId="5" fillId="3" borderId="2" xfId="1" applyFont="1" applyFill="1" applyBorder="1" applyAlignment="1">
      <alignment horizontal="right"/>
    </xf>
    <xf numFmtId="43" fontId="5" fillId="3" borderId="27" xfId="1" applyFont="1" applyFill="1" applyBorder="1" applyAlignment="1">
      <alignment horizontal="right"/>
    </xf>
    <xf numFmtId="43" fontId="5" fillId="3" borderId="3" xfId="1" applyFont="1" applyFill="1" applyBorder="1" applyAlignment="1">
      <alignment horizontal="center"/>
    </xf>
    <xf numFmtId="0" fontId="0" fillId="0" borderId="0" xfId="0" applyAlignment="1"/>
    <xf numFmtId="0" fontId="2" fillId="0" borderId="0" xfId="0" applyFont="1"/>
    <xf numFmtId="43" fontId="5" fillId="5" borderId="22" xfId="1" applyFont="1" applyFill="1" applyBorder="1" applyAlignment="1">
      <alignment horizontal="center"/>
    </xf>
    <xf numFmtId="43" fontId="5" fillId="5" borderId="18" xfId="1" applyFont="1" applyFill="1" applyBorder="1" applyAlignment="1">
      <alignment horizontal="center"/>
    </xf>
    <xf numFmtId="0" fontId="2" fillId="0" borderId="0" xfId="0" applyFont="1" applyAlignment="1"/>
    <xf numFmtId="43" fontId="0" fillId="0" borderId="30" xfId="1" applyFont="1" applyBorder="1"/>
    <xf numFmtId="0" fontId="12" fillId="3" borderId="13" xfId="0" applyNumberFormat="1" applyFont="1" applyFill="1" applyBorder="1" applyAlignment="1">
      <alignment horizontal="center"/>
    </xf>
    <xf numFmtId="43" fontId="0" fillId="8" borderId="30" xfId="1" applyFont="1" applyFill="1" applyBorder="1"/>
    <xf numFmtId="0" fontId="0" fillId="9" borderId="0" xfId="0" applyFill="1"/>
    <xf numFmtId="0" fontId="0" fillId="9" borderId="0" xfId="0" applyFill="1" applyAlignment="1"/>
    <xf numFmtId="0" fontId="6" fillId="9" borderId="0" xfId="0" applyFont="1" applyFill="1" applyAlignment="1"/>
    <xf numFmtId="0" fontId="2" fillId="9" borderId="0" xfId="0" applyFont="1" applyFill="1" applyAlignment="1"/>
    <xf numFmtId="0" fontId="2" fillId="9" borderId="0" xfId="0" applyFont="1" applyFill="1"/>
    <xf numFmtId="0" fontId="6" fillId="9" borderId="0" xfId="0" applyFont="1" applyFill="1" applyAlignment="1">
      <alignment horizontal="center"/>
    </xf>
    <xf numFmtId="0" fontId="0" fillId="9" borderId="0" xfId="0" applyFill="1" applyBorder="1"/>
    <xf numFmtId="0" fontId="8" fillId="9" borderId="0" xfId="0" applyNumberFormat="1" applyFont="1" applyFill="1"/>
    <xf numFmtId="0" fontId="8" fillId="9" borderId="0" xfId="0" applyFont="1" applyFill="1"/>
    <xf numFmtId="2" fontId="8" fillId="9" borderId="0" xfId="0" applyNumberFormat="1" applyFont="1" applyFill="1"/>
    <xf numFmtId="2" fontId="8" fillId="9" borderId="0" xfId="0" applyNumberFormat="1" applyFont="1" applyFill="1" applyAlignment="1">
      <alignment horizontal="center"/>
    </xf>
    <xf numFmtId="0" fontId="7" fillId="9" borderId="0" xfId="0" applyNumberFormat="1" applyFont="1" applyFill="1"/>
    <xf numFmtId="0" fontId="7" fillId="9" borderId="0" xfId="0" applyFont="1" applyFill="1"/>
    <xf numFmtId="2" fontId="7" fillId="9" borderId="0" xfId="0" applyNumberFormat="1" applyFont="1" applyFill="1"/>
    <xf numFmtId="2" fontId="7" fillId="9" borderId="0" xfId="0" applyNumberFormat="1" applyFont="1" applyFill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43" fontId="0" fillId="0" borderId="30" xfId="0" applyNumberFormat="1" applyBorder="1"/>
    <xf numFmtId="0" fontId="10" fillId="6" borderId="30" xfId="0" applyNumberFormat="1" applyFont="1" applyFill="1" applyBorder="1" applyAlignment="1">
      <alignment horizontal="center"/>
    </xf>
    <xf numFmtId="43" fontId="5" fillId="2" borderId="30" xfId="1" applyFont="1" applyFill="1" applyBorder="1" applyAlignment="1">
      <alignment horizontal="right"/>
    </xf>
    <xf numFmtId="10" fontId="11" fillId="6" borderId="30" xfId="2" applyNumberFormat="1" applyFont="1" applyFill="1" applyBorder="1" applyAlignment="1">
      <alignment horizontal="right"/>
    </xf>
    <xf numFmtId="43" fontId="5" fillId="2" borderId="30" xfId="1" applyFont="1" applyFill="1" applyBorder="1" applyAlignment="1">
      <alignment horizontal="center"/>
    </xf>
    <xf numFmtId="43" fontId="5" fillId="4" borderId="30" xfId="1" applyFont="1" applyFill="1" applyBorder="1" applyAlignment="1">
      <alignment horizontal="center"/>
    </xf>
    <xf numFmtId="164" fontId="11" fillId="6" borderId="30" xfId="2" applyNumberFormat="1" applyFont="1" applyFill="1" applyBorder="1" applyAlignment="1">
      <alignment horizontal="right"/>
    </xf>
    <xf numFmtId="164" fontId="5" fillId="2" borderId="30" xfId="2" applyNumberFormat="1" applyFont="1" applyFill="1" applyBorder="1" applyAlignment="1">
      <alignment horizontal="right"/>
    </xf>
    <xf numFmtId="10" fontId="5" fillId="2" borderId="30" xfId="2" applyNumberFormat="1" applyFont="1" applyFill="1" applyBorder="1" applyAlignment="1">
      <alignment horizontal="right"/>
    </xf>
    <xf numFmtId="43" fontId="0" fillId="9" borderId="0" xfId="1" applyFont="1" applyFill="1" applyBorder="1"/>
    <xf numFmtId="0" fontId="6" fillId="9" borderId="0" xfId="0" applyFont="1" applyFill="1" applyAlignment="1">
      <alignment wrapText="1"/>
    </xf>
    <xf numFmtId="0" fontId="0" fillId="7" borderId="0" xfId="0" applyFill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/>
    </xf>
    <xf numFmtId="0" fontId="3" fillId="3" borderId="32" xfId="0" applyNumberFormat="1" applyFont="1" applyFill="1" applyBorder="1" applyAlignment="1">
      <alignment horizontal="center"/>
    </xf>
    <xf numFmtId="0" fontId="3" fillId="3" borderId="33" xfId="0" applyNumberFormat="1" applyFont="1" applyFill="1" applyBorder="1" applyAlignment="1">
      <alignment horizontal="center"/>
    </xf>
    <xf numFmtId="10" fontId="5" fillId="3" borderId="28" xfId="2" applyNumberFormat="1" applyFont="1" applyFill="1" applyBorder="1" applyAlignment="1">
      <alignment horizontal="center" vertical="center"/>
    </xf>
    <xf numFmtId="10" fontId="5" fillId="3" borderId="29" xfId="2" applyNumberFormat="1" applyFont="1" applyFill="1" applyBorder="1" applyAlignment="1">
      <alignment horizontal="center" vertical="center"/>
    </xf>
    <xf numFmtId="10" fontId="11" fillId="6" borderId="20" xfId="2" applyNumberFormat="1" applyFont="1" applyFill="1" applyBorder="1" applyAlignment="1">
      <alignment horizontal="center" vertical="center"/>
    </xf>
    <xf numFmtId="10" fontId="11" fillId="6" borderId="21" xfId="2" applyNumberFormat="1" applyFont="1" applyFill="1" applyBorder="1" applyAlignment="1">
      <alignment horizontal="center" vertical="center"/>
    </xf>
    <xf numFmtId="10" fontId="11" fillId="6" borderId="23" xfId="2" applyNumberFormat="1" applyFont="1" applyFill="1" applyBorder="1" applyAlignment="1">
      <alignment horizontal="center" vertical="center"/>
    </xf>
    <xf numFmtId="10" fontId="11" fillId="6" borderId="24" xfId="2" applyNumberFormat="1" applyFont="1" applyFill="1" applyBorder="1" applyAlignment="1">
      <alignment horizontal="center" vertical="center"/>
    </xf>
    <xf numFmtId="10" fontId="11" fillId="6" borderId="25" xfId="2" applyNumberFormat="1" applyFont="1" applyFill="1" applyBorder="1" applyAlignment="1">
      <alignment horizontal="center" vertical="center"/>
    </xf>
    <xf numFmtId="10" fontId="11" fillId="6" borderId="26" xfId="2" applyNumberFormat="1" applyFont="1" applyFill="1" applyBorder="1" applyAlignment="1">
      <alignment horizontal="center" vertical="center"/>
    </xf>
    <xf numFmtId="10" fontId="11" fillId="6" borderId="16" xfId="2" applyNumberFormat="1" applyFont="1" applyFill="1" applyBorder="1" applyAlignment="1">
      <alignment horizontal="center" vertical="center"/>
    </xf>
    <xf numFmtId="10" fontId="11" fillId="6" borderId="17" xfId="2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9" fillId="6" borderId="30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9" fillId="6" borderId="6" xfId="0" applyNumberFormat="1" applyFont="1" applyFill="1" applyBorder="1" applyAlignment="1">
      <alignment horizontal="center"/>
    </xf>
    <xf numFmtId="0" fontId="9" fillId="6" borderId="7" xfId="0" applyNumberFormat="1" applyFont="1" applyFill="1" applyBorder="1" applyAlignment="1">
      <alignment horizontal="center"/>
    </xf>
    <xf numFmtId="0" fontId="9" fillId="6" borderId="11" xfId="0" applyNumberFormat="1" applyFont="1" applyFill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D7E4BC"/>
      <color rgb="FFDBEEF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11</xdr:row>
      <xdr:rowOff>114300</xdr:rowOff>
    </xdr:from>
    <xdr:to>
      <xdr:col>13</xdr:col>
      <xdr:colOff>390525</xdr:colOff>
      <xdr:row>13</xdr:row>
      <xdr:rowOff>47625</xdr:rowOff>
    </xdr:to>
    <xdr:sp macro="" textlink="">
      <xdr:nvSpPr>
        <xdr:cNvPr id="3" name="2 Rectángulo"/>
        <xdr:cNvSpPr/>
      </xdr:nvSpPr>
      <xdr:spPr>
        <a:xfrm>
          <a:off x="9620250" y="2209800"/>
          <a:ext cx="1543050" cy="2952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DO" sz="1100"/>
            <a:t>Introduzca el Valor</a:t>
          </a:r>
        </a:p>
      </xdr:txBody>
    </xdr:sp>
    <xdr:clientData/>
  </xdr:twoCellAnchor>
  <xdr:twoCellAnchor>
    <xdr:from>
      <xdr:col>9</xdr:col>
      <xdr:colOff>38101</xdr:colOff>
      <xdr:row>12</xdr:row>
      <xdr:rowOff>61913</xdr:rowOff>
    </xdr:from>
    <xdr:to>
      <xdr:col>12</xdr:col>
      <xdr:colOff>9526</xdr:colOff>
      <xdr:row>15</xdr:row>
      <xdr:rowOff>47625</xdr:rowOff>
    </xdr:to>
    <xdr:cxnSp macro="">
      <xdr:nvCxnSpPr>
        <xdr:cNvPr id="5" name="4 Conector angular"/>
        <xdr:cNvCxnSpPr>
          <a:stCxn id="3" idx="1"/>
        </xdr:cNvCxnSpPr>
      </xdr:nvCxnSpPr>
      <xdr:spPr>
        <a:xfrm rot="10800000" flipV="1">
          <a:off x="6905626" y="2357438"/>
          <a:ext cx="2714625" cy="471487"/>
        </a:xfrm>
        <a:prstGeom prst="bentConnector3">
          <a:avLst>
            <a:gd name="adj1" fmla="val 20526"/>
          </a:avLst>
        </a:prstGeom>
        <a:ln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752474</xdr:colOff>
      <xdr:row>25</xdr:row>
      <xdr:rowOff>95250</xdr:rowOff>
    </xdr:from>
    <xdr:to>
      <xdr:col>13</xdr:col>
      <xdr:colOff>371474</xdr:colOff>
      <xdr:row>27</xdr:row>
      <xdr:rowOff>47625</xdr:rowOff>
    </xdr:to>
    <xdr:sp macro="" textlink="">
      <xdr:nvSpPr>
        <xdr:cNvPr id="11" name="10 Rectángulo"/>
        <xdr:cNvSpPr/>
      </xdr:nvSpPr>
      <xdr:spPr>
        <a:xfrm>
          <a:off x="9601199" y="4495800"/>
          <a:ext cx="1543050" cy="2952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DO" sz="1100"/>
            <a:t>Introduzca el Valor</a:t>
          </a:r>
        </a:p>
      </xdr:txBody>
    </xdr:sp>
    <xdr:clientData/>
  </xdr:twoCellAnchor>
  <xdr:twoCellAnchor>
    <xdr:from>
      <xdr:col>9</xdr:col>
      <xdr:colOff>19050</xdr:colOff>
      <xdr:row>26</xdr:row>
      <xdr:rowOff>71438</xdr:rowOff>
    </xdr:from>
    <xdr:to>
      <xdr:col>11</xdr:col>
      <xdr:colOff>752475</xdr:colOff>
      <xdr:row>29</xdr:row>
      <xdr:rowOff>47625</xdr:rowOff>
    </xdr:to>
    <xdr:cxnSp macro="">
      <xdr:nvCxnSpPr>
        <xdr:cNvPr id="12" name="11 Conector angular"/>
        <xdr:cNvCxnSpPr>
          <a:stCxn id="11" idx="1"/>
        </xdr:cNvCxnSpPr>
      </xdr:nvCxnSpPr>
      <xdr:spPr>
        <a:xfrm rot="10800000" flipV="1">
          <a:off x="6886575" y="4643438"/>
          <a:ext cx="2714625" cy="481012"/>
        </a:xfrm>
        <a:prstGeom prst="bentConnector3">
          <a:avLst>
            <a:gd name="adj1" fmla="val 20526"/>
          </a:avLst>
        </a:prstGeom>
        <a:ln>
          <a:solidFill>
            <a:schemeClr val="tx2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350969</xdr:colOff>
      <xdr:row>2</xdr:row>
      <xdr:rowOff>101644</xdr:rowOff>
    </xdr:from>
    <xdr:to>
      <xdr:col>5</xdr:col>
      <xdr:colOff>722911</xdr:colOff>
      <xdr:row>5</xdr:row>
      <xdr:rowOff>488809</xdr:rowOff>
    </xdr:to>
    <xdr:pic>
      <xdr:nvPicPr>
        <xdr:cNvPr id="9" name="8 Imagen" descr="CRC-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2645" y="415655"/>
          <a:ext cx="3553920" cy="994253"/>
        </a:xfrm>
        <a:prstGeom prst="rect">
          <a:avLst/>
        </a:prstGeom>
      </xdr:spPr>
    </xdr:pic>
    <xdr:clientData/>
  </xdr:twoCellAnchor>
  <xdr:twoCellAnchor editAs="oneCell">
    <xdr:from>
      <xdr:col>6</xdr:col>
      <xdr:colOff>1177270</xdr:colOff>
      <xdr:row>2</xdr:row>
      <xdr:rowOff>57256</xdr:rowOff>
    </xdr:from>
    <xdr:to>
      <xdr:col>10</xdr:col>
      <xdr:colOff>314012</xdr:colOff>
      <xdr:row>5</xdr:row>
      <xdr:rowOff>574041</xdr:rowOff>
    </xdr:to>
    <xdr:pic>
      <xdr:nvPicPr>
        <xdr:cNvPr id="10" name="9 Imagen" descr="logo_c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30429" y="371267"/>
          <a:ext cx="2548995" cy="1123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topLeftCell="A16" zoomScale="91" zoomScaleNormal="91" zoomScalePageLayoutView="70" workbookViewId="0">
      <selection activeCell="K35" sqref="K35"/>
    </sheetView>
  </sheetViews>
  <sheetFormatPr baseColWidth="10" defaultRowHeight="12.75"/>
  <cols>
    <col min="1" max="1" width="3.85546875" customWidth="1"/>
    <col min="2" max="2" width="17.28515625" customWidth="1"/>
    <col min="3" max="3" width="16.28515625" customWidth="1"/>
    <col min="4" max="4" width="7.5703125" customWidth="1"/>
    <col min="5" max="5" width="6.5703125" customWidth="1"/>
    <col min="6" max="6" width="19.7109375" customWidth="1"/>
    <col min="7" max="7" width="19.140625" customWidth="1"/>
    <col min="8" max="8" width="2" customWidth="1"/>
    <col min="9" max="9" width="15" customWidth="1"/>
    <col min="10" max="11" width="14.85546875" customWidth="1"/>
    <col min="13" max="13" width="17.42578125" customWidth="1"/>
  </cols>
  <sheetData>
    <row r="1" spans="1:17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3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63" customHeight="1">
      <c r="A6" s="18"/>
      <c r="B6" s="44"/>
      <c r="C6" s="44"/>
      <c r="D6" s="44"/>
      <c r="E6" s="44"/>
      <c r="F6" s="44"/>
      <c r="G6" s="44"/>
      <c r="H6" s="44"/>
      <c r="I6" s="44"/>
      <c r="J6" s="44"/>
      <c r="K6" s="44"/>
      <c r="L6" s="18"/>
      <c r="M6" s="18"/>
      <c r="N6" s="18"/>
      <c r="O6" s="18"/>
      <c r="P6" s="18"/>
      <c r="Q6" s="18"/>
    </row>
    <row r="7" spans="1:17" ht="5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s="10" customFormat="1" ht="19.5" hidden="1" customHeight="1">
      <c r="A8" s="19"/>
      <c r="L8" s="19"/>
      <c r="M8" s="19"/>
      <c r="N8" s="19"/>
      <c r="O8" s="19"/>
      <c r="P8" s="19"/>
      <c r="Q8" s="19"/>
    </row>
    <row r="9" spans="1:17" s="10" customFormat="1" ht="14.25" customHeight="1">
      <c r="A9" s="19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14" customFormat="1" ht="18" customHeight="1">
      <c r="A10" s="21"/>
      <c r="B10" s="21" t="s">
        <v>15</v>
      </c>
      <c r="C10" s="21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0" customFormat="1" ht="14.25" customHeight="1">
      <c r="A11" s="19"/>
      <c r="B11" s="19"/>
      <c r="C11" s="19"/>
      <c r="D11" s="20"/>
      <c r="E11" s="19"/>
      <c r="F11" s="19"/>
      <c r="G11" s="19"/>
      <c r="H11" s="19"/>
      <c r="I11" s="45" t="s">
        <v>21</v>
      </c>
      <c r="J11" s="45"/>
      <c r="K11" s="45"/>
      <c r="L11" s="45"/>
      <c r="M11" s="45"/>
      <c r="N11" s="45"/>
      <c r="O11" s="19"/>
      <c r="P11" s="19"/>
      <c r="Q11" s="19"/>
    </row>
    <row r="12" spans="1:17" s="11" customFormat="1" ht="15.75" customHeight="1">
      <c r="A12" s="22"/>
      <c r="B12" s="22" t="s">
        <v>10</v>
      </c>
      <c r="C12" s="22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>
      <c r="A13" s="18"/>
      <c r="B13" s="61" t="s">
        <v>13</v>
      </c>
      <c r="C13" s="61"/>
      <c r="D13" s="62" t="s">
        <v>0</v>
      </c>
      <c r="E13" s="62"/>
      <c r="F13" s="46" t="s">
        <v>18</v>
      </c>
      <c r="G13" s="46"/>
      <c r="H13" s="18"/>
      <c r="I13" s="47" t="s">
        <v>17</v>
      </c>
      <c r="J13" s="47"/>
      <c r="K13" s="47"/>
      <c r="L13" s="18"/>
      <c r="M13" s="24"/>
      <c r="N13" s="18"/>
      <c r="O13" s="18"/>
      <c r="P13" s="18"/>
      <c r="Q13" s="18"/>
    </row>
    <row r="14" spans="1:17">
      <c r="A14" s="18"/>
      <c r="B14" s="61"/>
      <c r="C14" s="61"/>
      <c r="D14" s="35" t="s">
        <v>1</v>
      </c>
      <c r="E14" s="35" t="s">
        <v>2</v>
      </c>
      <c r="F14" s="33" t="s">
        <v>1</v>
      </c>
      <c r="G14" s="33" t="s">
        <v>19</v>
      </c>
      <c r="H14" s="18"/>
      <c r="I14" s="33" t="s">
        <v>16</v>
      </c>
      <c r="J14" s="33" t="s">
        <v>1</v>
      </c>
      <c r="K14" s="33" t="s">
        <v>2</v>
      </c>
      <c r="L14" s="18"/>
      <c r="M14" s="18"/>
      <c r="N14" s="18"/>
      <c r="O14" s="18"/>
      <c r="P14" s="18"/>
      <c r="Q14" s="18"/>
    </row>
    <row r="15" spans="1:17">
      <c r="A15" s="18"/>
      <c r="B15" s="36">
        <v>0.01</v>
      </c>
      <c r="C15" s="36">
        <v>300000</v>
      </c>
      <c r="D15" s="37"/>
      <c r="E15" s="37" t="s">
        <v>3</v>
      </c>
      <c r="F15" s="38">
        <v>20000</v>
      </c>
      <c r="G15" s="39">
        <v>20000</v>
      </c>
      <c r="H15" s="18" t="s">
        <v>9</v>
      </c>
      <c r="I15" s="18"/>
      <c r="J15" s="18"/>
      <c r="K15" s="18"/>
      <c r="L15" s="18"/>
      <c r="M15" s="18"/>
      <c r="N15" s="18"/>
      <c r="O15" s="18"/>
      <c r="P15" s="18"/>
      <c r="Q15" s="18"/>
    </row>
    <row r="16" spans="1:17">
      <c r="A16" s="18"/>
      <c r="B16" s="36">
        <v>300000.01</v>
      </c>
      <c r="C16" s="36">
        <v>1000000</v>
      </c>
      <c r="D16" s="40">
        <v>3.5000000000000003E-2</v>
      </c>
      <c r="E16" s="37">
        <v>2.5999999999999999E-2</v>
      </c>
      <c r="F16" s="38">
        <f t="shared" ref="F16:F23" si="0">C16*D16</f>
        <v>35000</v>
      </c>
      <c r="G16" s="39">
        <f t="shared" ref="G16:G23" si="1">C16*E16</f>
        <v>26000</v>
      </c>
      <c r="H16" s="18"/>
      <c r="I16" s="17"/>
      <c r="J16" s="34">
        <f>IF(I16=0,0,(((I16-C15)/(C16-C15))*(F16-F15))+F15)</f>
        <v>0</v>
      </c>
      <c r="K16" s="34">
        <f>IF(I16=0,0,(((I16-C15)/(C16-C15))*(G16-G15))+G15)</f>
        <v>0</v>
      </c>
      <c r="L16" s="18"/>
      <c r="M16" s="18"/>
      <c r="N16" s="18"/>
      <c r="O16" s="18"/>
      <c r="P16" s="18"/>
      <c r="Q16" s="18"/>
    </row>
    <row r="17" spans="1:17">
      <c r="A17" s="18"/>
      <c r="B17" s="36">
        <v>1000000.01</v>
      </c>
      <c r="C17" s="36">
        <v>4000000</v>
      </c>
      <c r="D17" s="40">
        <v>0.02</v>
      </c>
      <c r="E17" s="37">
        <v>1.6E-2</v>
      </c>
      <c r="F17" s="38">
        <f t="shared" si="0"/>
        <v>80000</v>
      </c>
      <c r="G17" s="38">
        <f t="shared" si="1"/>
        <v>64000</v>
      </c>
      <c r="H17" s="18"/>
      <c r="I17" s="17"/>
      <c r="J17" s="34">
        <f t="shared" ref="J17:J23" si="2">IF(I17=0,0,(((I17-C16)/(C17-C16))*(F17-F16))+F16)</f>
        <v>0</v>
      </c>
      <c r="K17" s="34">
        <f t="shared" ref="K17:K23" si="3">IF(I17=0,0,(((I17-C16)/(C17-C16))*(G17-G16))+G16)</f>
        <v>0</v>
      </c>
      <c r="L17" s="18"/>
      <c r="M17" s="18"/>
      <c r="N17" s="18"/>
      <c r="O17" s="18"/>
      <c r="P17" s="18"/>
      <c r="Q17" s="18"/>
    </row>
    <row r="18" spans="1:17">
      <c r="A18" s="18"/>
      <c r="B18" s="36">
        <v>4000000.01</v>
      </c>
      <c r="C18" s="36">
        <v>7000000</v>
      </c>
      <c r="D18" s="40">
        <v>1.2999999999999999E-2</v>
      </c>
      <c r="E18" s="37">
        <v>1.0800000000000001E-2</v>
      </c>
      <c r="F18" s="38">
        <f t="shared" si="0"/>
        <v>91000</v>
      </c>
      <c r="G18" s="38">
        <f t="shared" si="1"/>
        <v>75600</v>
      </c>
      <c r="H18" s="18"/>
      <c r="I18" s="17"/>
      <c r="J18" s="34">
        <f t="shared" si="2"/>
        <v>0</v>
      </c>
      <c r="K18" s="34">
        <f t="shared" si="3"/>
        <v>0</v>
      </c>
      <c r="L18" s="18"/>
      <c r="M18" s="18"/>
      <c r="N18" s="18"/>
      <c r="O18" s="18"/>
      <c r="P18" s="18"/>
      <c r="Q18" s="18"/>
    </row>
    <row r="19" spans="1:17">
      <c r="A19" s="18"/>
      <c r="B19" s="36">
        <v>7000000.0099999998</v>
      </c>
      <c r="C19" s="36">
        <v>10000000</v>
      </c>
      <c r="D19" s="40">
        <v>0.01</v>
      </c>
      <c r="E19" s="37">
        <v>8.5000000000000006E-3</v>
      </c>
      <c r="F19" s="38">
        <f t="shared" si="0"/>
        <v>100000</v>
      </c>
      <c r="G19" s="38">
        <f t="shared" si="1"/>
        <v>85000</v>
      </c>
      <c r="H19" s="18"/>
      <c r="I19" s="17"/>
      <c r="J19" s="34">
        <f t="shared" si="2"/>
        <v>0</v>
      </c>
      <c r="K19" s="34">
        <f t="shared" si="3"/>
        <v>0</v>
      </c>
      <c r="L19" s="18"/>
      <c r="M19" s="18"/>
      <c r="N19" s="18"/>
      <c r="O19" s="18"/>
      <c r="P19" s="18"/>
      <c r="Q19" s="18"/>
    </row>
    <row r="20" spans="1:17">
      <c r="A20" s="18"/>
      <c r="B20" s="36">
        <v>10000000.01</v>
      </c>
      <c r="C20" s="36">
        <v>50000000</v>
      </c>
      <c r="D20" s="40">
        <v>3.5000000000000001E-3</v>
      </c>
      <c r="E20" s="37">
        <v>2.8E-3</v>
      </c>
      <c r="F20" s="38">
        <f t="shared" si="0"/>
        <v>175000</v>
      </c>
      <c r="G20" s="38">
        <f t="shared" si="1"/>
        <v>140000</v>
      </c>
      <c r="H20" s="18"/>
      <c r="I20" s="17"/>
      <c r="J20" s="34">
        <f t="shared" si="2"/>
        <v>0</v>
      </c>
      <c r="K20" s="34">
        <f t="shared" si="3"/>
        <v>0</v>
      </c>
      <c r="L20" s="18"/>
      <c r="M20" s="18"/>
      <c r="N20" s="18"/>
      <c r="O20" s="18"/>
      <c r="P20" s="18"/>
      <c r="Q20" s="18"/>
    </row>
    <row r="21" spans="1:17">
      <c r="A21" s="18"/>
      <c r="B21" s="36">
        <v>50000000.009999998</v>
      </c>
      <c r="C21" s="36">
        <v>100000000</v>
      </c>
      <c r="D21" s="40">
        <v>2.5000000000000001E-3</v>
      </c>
      <c r="E21" s="37">
        <v>1.9E-3</v>
      </c>
      <c r="F21" s="38">
        <f t="shared" si="0"/>
        <v>250000</v>
      </c>
      <c r="G21" s="38">
        <f t="shared" si="1"/>
        <v>190000</v>
      </c>
      <c r="H21" s="18"/>
      <c r="I21" s="17"/>
      <c r="J21" s="34">
        <f t="shared" si="2"/>
        <v>0</v>
      </c>
      <c r="K21" s="34">
        <f t="shared" si="3"/>
        <v>0</v>
      </c>
      <c r="L21" s="18"/>
      <c r="M21" s="18"/>
      <c r="N21" s="18"/>
      <c r="O21" s="18"/>
      <c r="P21" s="18"/>
      <c r="Q21" s="18"/>
    </row>
    <row r="22" spans="1:17">
      <c r="A22" s="18"/>
      <c r="B22" s="36">
        <v>100000000.01000001</v>
      </c>
      <c r="C22" s="36">
        <v>200000000</v>
      </c>
      <c r="D22" s="40">
        <v>1.6000000000000001E-3</v>
      </c>
      <c r="E22" s="37">
        <v>1.1999999999999999E-3</v>
      </c>
      <c r="F22" s="38">
        <f t="shared" si="0"/>
        <v>320000</v>
      </c>
      <c r="G22" s="38">
        <f t="shared" si="1"/>
        <v>239999.99999999997</v>
      </c>
      <c r="H22" s="18"/>
      <c r="I22" s="17"/>
      <c r="J22" s="34">
        <f t="shared" si="2"/>
        <v>0</v>
      </c>
      <c r="K22" s="34">
        <f t="shared" si="3"/>
        <v>0</v>
      </c>
      <c r="L22" s="18"/>
      <c r="M22" s="18"/>
      <c r="N22" s="18"/>
      <c r="O22" s="18"/>
      <c r="P22" s="18"/>
      <c r="Q22" s="18"/>
    </row>
    <row r="23" spans="1:17">
      <c r="A23" s="18"/>
      <c r="B23" s="36">
        <v>200000000.00999999</v>
      </c>
      <c r="C23" s="36">
        <v>500000000</v>
      </c>
      <c r="D23" s="40">
        <v>8.0000000000000004E-4</v>
      </c>
      <c r="E23" s="37">
        <v>5.9999999999999995E-4</v>
      </c>
      <c r="F23" s="38">
        <f t="shared" si="0"/>
        <v>400000</v>
      </c>
      <c r="G23" s="38">
        <f t="shared" si="1"/>
        <v>300000</v>
      </c>
      <c r="H23" s="18"/>
      <c r="I23" s="17"/>
      <c r="J23" s="34">
        <f t="shared" si="2"/>
        <v>0</v>
      </c>
      <c r="K23" s="34">
        <f t="shared" si="3"/>
        <v>0</v>
      </c>
      <c r="L23" s="18"/>
      <c r="M23" s="18"/>
      <c r="N23" s="18"/>
      <c r="O23" s="18"/>
      <c r="P23" s="18"/>
      <c r="Q23" s="18"/>
    </row>
    <row r="24" spans="1:17">
      <c r="A24" s="18"/>
      <c r="B24" s="36">
        <v>500000000.00999999</v>
      </c>
      <c r="C24" s="36" t="s">
        <v>4</v>
      </c>
      <c r="D24" s="41">
        <v>4.4999999999999999E-4</v>
      </c>
      <c r="E24" s="42">
        <v>2.9999999999999997E-4</v>
      </c>
      <c r="F24" s="38" t="s">
        <v>5</v>
      </c>
      <c r="G24" s="38" t="s">
        <v>5</v>
      </c>
      <c r="H24" s="18"/>
      <c r="I24" s="17"/>
      <c r="J24" s="34">
        <f>IF(I24=0,0,(((I24-C23)*D24))+F23)</f>
        <v>0</v>
      </c>
      <c r="K24" s="34">
        <f>IF(I24=0,0,(((I24-C23)*E24))+G23)</f>
        <v>0</v>
      </c>
      <c r="L24" s="18"/>
      <c r="M24" s="18"/>
      <c r="N24" s="18"/>
      <c r="O24" s="18"/>
      <c r="P24" s="18"/>
      <c r="Q24" s="18"/>
    </row>
    <row r="25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3.5" thickBot="1">
      <c r="A26" s="18"/>
      <c r="B26" s="22" t="s">
        <v>11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3.5" thickBot="1">
      <c r="A27" s="18"/>
      <c r="B27" s="63" t="s">
        <v>13</v>
      </c>
      <c r="C27" s="64"/>
      <c r="D27" s="67" t="s">
        <v>0</v>
      </c>
      <c r="E27" s="68"/>
      <c r="F27" s="1" t="s">
        <v>6</v>
      </c>
      <c r="G27" s="18"/>
      <c r="H27" s="18"/>
      <c r="I27" s="48" t="s">
        <v>6</v>
      </c>
      <c r="J27" s="49"/>
      <c r="K27" s="50"/>
      <c r="L27" s="18"/>
      <c r="M27" s="18"/>
      <c r="N27" s="18"/>
      <c r="O27" s="18"/>
      <c r="P27" s="18"/>
      <c r="Q27" s="18"/>
    </row>
    <row r="28" spans="1:17" ht="13.5" thickBot="1">
      <c r="A28" s="18"/>
      <c r="B28" s="65"/>
      <c r="C28" s="66"/>
      <c r="D28" s="69" t="s">
        <v>7</v>
      </c>
      <c r="E28" s="70"/>
      <c r="F28" s="16" t="s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>
      <c r="A29" s="18"/>
      <c r="B29" s="2">
        <v>0.01</v>
      </c>
      <c r="C29" s="3">
        <v>300000</v>
      </c>
      <c r="D29" s="59">
        <v>0.05</v>
      </c>
      <c r="E29" s="60"/>
      <c r="F29" s="13">
        <f>C29*D29</f>
        <v>15000</v>
      </c>
      <c r="G29" s="18"/>
      <c r="H29" s="18"/>
      <c r="I29" s="24"/>
      <c r="J29" s="24"/>
      <c r="K29" s="24"/>
      <c r="L29" s="18"/>
      <c r="M29" s="18"/>
      <c r="N29" s="18"/>
      <c r="O29" s="18"/>
      <c r="P29" s="18"/>
      <c r="Q29" s="18"/>
    </row>
    <row r="30" spans="1:17">
      <c r="A30" s="18"/>
      <c r="B30" s="4">
        <v>300000.01</v>
      </c>
      <c r="C30" s="5">
        <v>1000000</v>
      </c>
      <c r="D30" s="53">
        <v>0.03</v>
      </c>
      <c r="E30" s="54"/>
      <c r="F30" s="12">
        <f>C30*D30</f>
        <v>30000</v>
      </c>
      <c r="G30" s="18"/>
      <c r="H30" s="18"/>
      <c r="I30" s="17"/>
      <c r="J30" s="15">
        <f>IF(I30=0,0,(((I30-C29)/(C30-C29))*(F30-F29))+F29)</f>
        <v>0</v>
      </c>
      <c r="K30" s="43" t="s">
        <v>3</v>
      </c>
      <c r="L30" s="18"/>
      <c r="M30" s="18"/>
      <c r="N30" s="18"/>
      <c r="O30" s="18"/>
      <c r="P30" s="18"/>
      <c r="Q30" s="18"/>
    </row>
    <row r="31" spans="1:17">
      <c r="A31" s="18"/>
      <c r="B31" s="4">
        <v>1000000.01</v>
      </c>
      <c r="C31" s="5">
        <v>4000000</v>
      </c>
      <c r="D31" s="55">
        <v>0.02</v>
      </c>
      <c r="E31" s="56"/>
      <c r="F31" s="6">
        <f t="shared" ref="F31:F37" si="4">C31*D31</f>
        <v>80000</v>
      </c>
      <c r="G31" s="18"/>
      <c r="H31" s="18"/>
      <c r="I31" s="17"/>
      <c r="J31" s="15">
        <f t="shared" ref="J31:J37" si="5">IF(I31=0,0,(((I31-C30)/(C31-C30))*(F31-F30))+F30)</f>
        <v>0</v>
      </c>
      <c r="K31" s="43"/>
      <c r="L31" s="18"/>
      <c r="M31" s="18"/>
      <c r="N31" s="18"/>
      <c r="O31" s="18"/>
      <c r="P31" s="18"/>
      <c r="Q31" s="18"/>
    </row>
    <row r="32" spans="1:17">
      <c r="A32" s="18"/>
      <c r="B32" s="4">
        <v>4000000.01</v>
      </c>
      <c r="C32" s="5">
        <v>7000000</v>
      </c>
      <c r="D32" s="57">
        <v>1.2500000000000001E-2</v>
      </c>
      <c r="E32" s="58"/>
      <c r="F32" s="6">
        <f t="shared" si="4"/>
        <v>87500</v>
      </c>
      <c r="G32" s="18"/>
      <c r="H32" s="18"/>
      <c r="I32" s="17"/>
      <c r="J32" s="15">
        <f t="shared" si="5"/>
        <v>0</v>
      </c>
      <c r="K32" s="43"/>
      <c r="L32" s="18"/>
      <c r="M32" s="18"/>
      <c r="N32" s="18"/>
      <c r="O32" s="18"/>
      <c r="P32" s="18"/>
      <c r="Q32" s="18"/>
    </row>
    <row r="33" spans="1:17">
      <c r="A33" s="18"/>
      <c r="B33" s="4">
        <v>7000000.0099999998</v>
      </c>
      <c r="C33" s="5">
        <v>10000000</v>
      </c>
      <c r="D33" s="57">
        <v>0.01</v>
      </c>
      <c r="E33" s="58"/>
      <c r="F33" s="6">
        <f t="shared" si="4"/>
        <v>100000</v>
      </c>
      <c r="G33" s="18"/>
      <c r="H33" s="18"/>
      <c r="I33" s="17"/>
      <c r="J33" s="15">
        <f t="shared" si="5"/>
        <v>0</v>
      </c>
      <c r="K33" s="43"/>
      <c r="L33" s="18"/>
      <c r="M33" s="18"/>
      <c r="N33" s="18"/>
      <c r="O33" s="18"/>
      <c r="P33" s="18"/>
      <c r="Q33" s="18"/>
    </row>
    <row r="34" spans="1:17">
      <c r="A34" s="18"/>
      <c r="B34" s="4">
        <v>10000000.01</v>
      </c>
      <c r="C34" s="5">
        <v>50000000</v>
      </c>
      <c r="D34" s="53">
        <v>3.5000000000000001E-3</v>
      </c>
      <c r="E34" s="54"/>
      <c r="F34" s="6">
        <f t="shared" si="4"/>
        <v>175000</v>
      </c>
      <c r="G34" s="18"/>
      <c r="H34" s="18"/>
      <c r="I34" s="17"/>
      <c r="J34" s="15">
        <f t="shared" si="5"/>
        <v>0</v>
      </c>
      <c r="K34" s="43"/>
      <c r="L34" s="18"/>
      <c r="M34" s="18"/>
      <c r="N34" s="18"/>
      <c r="O34" s="18"/>
      <c r="P34" s="18"/>
      <c r="Q34" s="18"/>
    </row>
    <row r="35" spans="1:17">
      <c r="A35" s="18"/>
      <c r="B35" s="4">
        <v>50000000.009999998</v>
      </c>
      <c r="C35" s="5">
        <v>100000000</v>
      </c>
      <c r="D35" s="53">
        <v>2.5000000000000001E-3</v>
      </c>
      <c r="E35" s="54"/>
      <c r="F35" s="6">
        <f t="shared" si="4"/>
        <v>250000</v>
      </c>
      <c r="G35" s="18"/>
      <c r="H35" s="18"/>
      <c r="I35" s="17"/>
      <c r="J35" s="15">
        <f t="shared" si="5"/>
        <v>0</v>
      </c>
      <c r="K35" s="43"/>
      <c r="L35" s="18"/>
      <c r="M35" s="18"/>
      <c r="N35" s="18"/>
      <c r="O35" s="18"/>
      <c r="P35" s="18"/>
      <c r="Q35" s="18"/>
    </row>
    <row r="36" spans="1:17">
      <c r="A36" s="18"/>
      <c r="B36" s="4">
        <v>100000000.01000001</v>
      </c>
      <c r="C36" s="5">
        <v>200000000</v>
      </c>
      <c r="D36" s="53">
        <v>1.6000000000000001E-3</v>
      </c>
      <c r="E36" s="54"/>
      <c r="F36" s="6">
        <f t="shared" si="4"/>
        <v>320000</v>
      </c>
      <c r="G36" s="18"/>
      <c r="H36" s="18"/>
      <c r="I36" s="17"/>
      <c r="J36" s="15">
        <f t="shared" si="5"/>
        <v>0</v>
      </c>
      <c r="K36" s="43"/>
      <c r="L36" s="18"/>
      <c r="M36" s="18"/>
      <c r="N36" s="18"/>
      <c r="O36" s="18"/>
      <c r="P36" s="18"/>
      <c r="Q36" s="18"/>
    </row>
    <row r="37" spans="1:17">
      <c r="A37" s="18"/>
      <c r="B37" s="4">
        <v>200000000.00999999</v>
      </c>
      <c r="C37" s="5">
        <v>500000000</v>
      </c>
      <c r="D37" s="53">
        <v>1E-3</v>
      </c>
      <c r="E37" s="54"/>
      <c r="F37" s="6">
        <f t="shared" si="4"/>
        <v>500000</v>
      </c>
      <c r="G37" s="18"/>
      <c r="H37" s="18"/>
      <c r="I37" s="17"/>
      <c r="J37" s="15">
        <f t="shared" si="5"/>
        <v>0</v>
      </c>
      <c r="K37" s="43"/>
      <c r="L37" s="18"/>
      <c r="M37" s="18"/>
      <c r="N37" s="18"/>
      <c r="O37" s="18"/>
      <c r="P37" s="18"/>
      <c r="Q37" s="18"/>
    </row>
    <row r="38" spans="1:17" ht="13.5" thickBot="1">
      <c r="A38" s="18"/>
      <c r="B38" s="7">
        <v>500000000.00999999</v>
      </c>
      <c r="C38" s="8" t="s">
        <v>4</v>
      </c>
      <c r="D38" s="51">
        <v>5.0000000000000001E-4</v>
      </c>
      <c r="E38" s="52"/>
      <c r="F38" s="9" t="s">
        <v>5</v>
      </c>
      <c r="G38" s="18"/>
      <c r="H38" s="18"/>
      <c r="I38" s="17"/>
      <c r="J38" s="15">
        <f>IF(I38=0,0,(((I38-C37)*(D38))+F37))</f>
        <v>0</v>
      </c>
      <c r="K38" s="43"/>
      <c r="L38" s="18"/>
      <c r="M38" s="18"/>
      <c r="N38" s="18"/>
      <c r="O38" s="18"/>
      <c r="P38" s="18"/>
      <c r="Q38" s="18"/>
    </row>
    <row r="39" spans="1:17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4"/>
      <c r="L39" s="18"/>
      <c r="M39" s="18"/>
      <c r="N39" s="18"/>
      <c r="O39" s="18"/>
      <c r="P39" s="18"/>
      <c r="Q39" s="18"/>
    </row>
    <row r="40" spans="1:17">
      <c r="A40" s="18"/>
      <c r="B40" s="25" t="s">
        <v>14</v>
      </c>
      <c r="C40" s="26"/>
      <c r="D40" s="27"/>
      <c r="E40" s="28"/>
      <c r="F40" s="26"/>
      <c r="G40" s="26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>
      <c r="A41" s="18"/>
      <c r="B41" s="25" t="s">
        <v>12</v>
      </c>
      <c r="C41" s="26"/>
      <c r="D41" s="27"/>
      <c r="E41" s="28"/>
      <c r="F41" s="26"/>
      <c r="G41" s="26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>
      <c r="A42" s="18"/>
      <c r="B42" s="25" t="s">
        <v>20</v>
      </c>
      <c r="C42" s="26"/>
      <c r="D42" s="27"/>
      <c r="E42" s="28"/>
      <c r="F42" s="26"/>
      <c r="G42" s="26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>
      <c r="A43" s="18"/>
      <c r="B43" s="29"/>
      <c r="C43" s="30"/>
      <c r="D43" s="31"/>
      <c r="E43" s="32"/>
      <c r="F43" s="30"/>
      <c r="G43" s="30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>
      <c r="A44" s="18"/>
      <c r="B44" s="29"/>
      <c r="C44" s="30"/>
      <c r="D44" s="31"/>
      <c r="E44" s="32"/>
      <c r="F44" s="30"/>
      <c r="G44" s="30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</sheetData>
  <sheetProtection password="930E" sheet="1" formatCells="0" formatColumns="0" formatRows="0" insertColumns="0" insertRows="0" insertHyperlinks="0" deleteColumns="0" deleteRows="0" sort="0" autoFilter="0" pivotTables="0"/>
  <protectedRanges>
    <protectedRange sqref="I16:I24 I30:I38" name="Rango1"/>
  </protectedRanges>
  <mergeCells count="19">
    <mergeCell ref="B13:C14"/>
    <mergeCell ref="D13:E13"/>
    <mergeCell ref="D36:E36"/>
    <mergeCell ref="D37:E37"/>
    <mergeCell ref="B27:C28"/>
    <mergeCell ref="D27:E27"/>
    <mergeCell ref="D28:E28"/>
    <mergeCell ref="I11:N11"/>
    <mergeCell ref="F13:G13"/>
    <mergeCell ref="I13:K13"/>
    <mergeCell ref="I27:K27"/>
    <mergeCell ref="D38:E38"/>
    <mergeCell ref="D30:E30"/>
    <mergeCell ref="D31:E31"/>
    <mergeCell ref="D32:E32"/>
    <mergeCell ref="D33:E33"/>
    <mergeCell ref="D34:E34"/>
    <mergeCell ref="D35:E35"/>
    <mergeCell ref="D29:E29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</dc:creator>
  <cp:lastModifiedBy>Tecnologia</cp:lastModifiedBy>
  <cp:lastPrinted>2013-03-27T21:39:19Z</cp:lastPrinted>
  <dcterms:created xsi:type="dcterms:W3CDTF">2013-01-15T20:10:38Z</dcterms:created>
  <dcterms:modified xsi:type="dcterms:W3CDTF">2017-12-29T19:32:28Z</dcterms:modified>
</cp:coreProperties>
</file>